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 Loake\Documents\TIFFIELD PARISH COUNCIL\AUDIT\"/>
    </mc:Choice>
  </mc:AlternateContent>
  <xr:revisionPtr revIDLastSave="0" documentId="13_ncr:1_{81E35374-9CC6-470C-BE43-B28432E41075}" xr6:coauthVersionLast="43" xr6:coauthVersionMax="43" xr10:uidLastSave="{00000000-0000-0000-0000-000000000000}"/>
  <bookViews>
    <workbookView xWindow="-120" yWindow="-120" windowWidth="20730" windowHeight="11160" xr2:uid="{07A05028-C2F4-44FF-A76C-7ED6A49F7CF1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Sheet1!$A$1:$K$18</definedName>
    <definedName name="_xlnm.Print_Area" localSheetId="2">Sheet2!$A$1:$C$52</definedName>
    <definedName name="_xlnm.Print_Area" localSheetId="1">Sheet3!$A$1:$K$44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2" l="1"/>
  <c r="D25" i="2"/>
  <c r="I31" i="3" l="1"/>
  <c r="I30" i="3"/>
  <c r="I29" i="3"/>
  <c r="I28" i="3"/>
  <c r="C41" i="2" l="1"/>
  <c r="C30" i="2"/>
  <c r="C25" i="2"/>
  <c r="C8" i="2"/>
  <c r="C36" i="2"/>
  <c r="C35" i="2"/>
  <c r="C48" i="2" s="1"/>
  <c r="C51" i="2" l="1"/>
</calcChain>
</file>

<file path=xl/sharedStrings.xml><?xml version="1.0" encoding="utf-8"?>
<sst xmlns="http://schemas.openxmlformats.org/spreadsheetml/2006/main" count="103" uniqueCount="84">
  <si>
    <t>ANALYSIS of SIGNIFICANT DIFFERENCES</t>
  </si>
  <si>
    <t>Difference</t>
  </si>
  <si>
    <t>TOTAL OTHER PAYMENTS</t>
  </si>
  <si>
    <t>TOTAL OTHER RECEIPTS</t>
  </si>
  <si>
    <t>TIFFIELD PARISH COUNCIL</t>
  </si>
  <si>
    <t>REGISTER of FIXED ASSETS</t>
  </si>
  <si>
    <t>CLAYDON FIELD</t>
  </si>
  <si>
    <t>Set of 3 swings</t>
  </si>
  <si>
    <t>Metral parallel bars</t>
  </si>
  <si>
    <t>Kompan Crazy Daisy</t>
  </si>
  <si>
    <t>Slide</t>
  </si>
  <si>
    <t>Safety surfacing</t>
  </si>
  <si>
    <t>Metal seat</t>
  </si>
  <si>
    <t>Litter bin</t>
  </si>
  <si>
    <t>Goal posts</t>
  </si>
  <si>
    <t>Toddler swings</t>
  </si>
  <si>
    <t>Additional surfacing</t>
  </si>
  <si>
    <t>Adventure trail</t>
  </si>
  <si>
    <t>Dog bin</t>
  </si>
  <si>
    <t>Playing field sign</t>
  </si>
  <si>
    <t>OFFICE</t>
  </si>
  <si>
    <t>STREETS</t>
  </si>
  <si>
    <t>7 x IEP Columns (Pigeon Hill)</t>
  </si>
  <si>
    <t>13 x IEP lanterns (HSS and HSN)</t>
  </si>
  <si>
    <t>1 x IEP column (HSN by 30mph sign)</t>
  </si>
  <si>
    <t>Wooden bench HSN/MR</t>
  </si>
  <si>
    <t>John Swift memorial bench</t>
  </si>
  <si>
    <t>Noticeboard</t>
  </si>
  <si>
    <t>VAS</t>
  </si>
  <si>
    <t>TOTAL ASSETS</t>
  </si>
  <si>
    <t>Bus shelters</t>
  </si>
  <si>
    <t>2.6 Acres from British Steel</t>
  </si>
  <si>
    <t>PLAYING FIELD EQUIPMENT</t>
  </si>
  <si>
    <t>HP Laptop computer</t>
  </si>
  <si>
    <t>Play tower</t>
  </si>
  <si>
    <t>Epson printer</t>
  </si>
  <si>
    <t xml:space="preserve">0.45 Acre from SNDC </t>
  </si>
  <si>
    <t>Community store and contents</t>
  </si>
  <si>
    <t>Bench, Eastcote Rd/HSN</t>
  </si>
  <si>
    <t>£</t>
  </si>
  <si>
    <t>SUMMARY</t>
  </si>
  <si>
    <t>Receipts</t>
  </si>
  <si>
    <t>Payments</t>
  </si>
  <si>
    <t>RECONCILIATION</t>
  </si>
  <si>
    <t>Add receipts</t>
  </si>
  <si>
    <t>Less payments</t>
  </si>
  <si>
    <t>BANK RECONCILIATIONS</t>
  </si>
  <si>
    <t>UNITY TRUST CURRENT ACCOUNT</t>
  </si>
  <si>
    <t>UNITY TRUST DEPOSIT ACCOUNT</t>
  </si>
  <si>
    <t>LLOYDS ACCOUNT</t>
  </si>
  <si>
    <t>Donations</t>
  </si>
  <si>
    <t>NATWEST ACCOUNT</t>
  </si>
  <si>
    <t>Add receipts as above</t>
  </si>
  <si>
    <t>ANNUAL RETURN</t>
  </si>
  <si>
    <t>Unity current</t>
  </si>
  <si>
    <t>Unity deposit</t>
  </si>
  <si>
    <t>Natwest</t>
  </si>
  <si>
    <t>Lloyds PP</t>
  </si>
  <si>
    <t>Natwest event fund</t>
  </si>
  <si>
    <t>Year to 31 March 2019</t>
  </si>
  <si>
    <t>TIFFIELD PARISH COUNCil</t>
  </si>
  <si>
    <t>2018/19</t>
  </si>
  <si>
    <t>2017/18</t>
  </si>
  <si>
    <t>at 31 March 2019</t>
  </si>
  <si>
    <t>BT Phone box</t>
  </si>
  <si>
    <t>Defribulator</t>
  </si>
  <si>
    <t>Grit bin HSS</t>
  </si>
  <si>
    <t>Balance 31/03/2019</t>
  </si>
  <si>
    <t>Balance per statement at 31/03/2019</t>
  </si>
  <si>
    <t>Balance per statement at 31/03/2109</t>
  </si>
  <si>
    <t>Balance 01/04/2018</t>
  </si>
  <si>
    <t>Fireworks income</t>
  </si>
  <si>
    <t>3.505.22</t>
  </si>
  <si>
    <t>Balance per bank statement 31/03/2019</t>
  </si>
  <si>
    <t xml:space="preserve">Tranfer to Unity Trust Account  </t>
  </si>
  <si>
    <t>Account closed on 03/08/2019</t>
  </si>
  <si>
    <t>EXPLANATION OF VARIENCES BETWEEN 2017/18 AND 2018/19</t>
  </si>
  <si>
    <t>As can be seen, whilst the Parish council saw a reduction in spending of £4394 between the two years, we also saw a reduction of income of £7691.</t>
  </si>
  <si>
    <t>festival amounted to £4770. Obviously whilst we saw some increase spending in other areas such as training costs for the new Clerk (£361.00),</t>
  </si>
  <si>
    <t>Added to this is the fact that no VAT return was applied for for the year 2017/18. This would normally have shown as income for 2018/19 (£2432).</t>
  </si>
  <si>
    <t>This has now been addressed and that refund will shown in the current finacial years figures.</t>
  </si>
  <si>
    <t xml:space="preserve">This can be explained in the fact that during the year 2018/19 the village did not hold its biannual festival. In the previous year the costs for the </t>
  </si>
  <si>
    <t>the lack of the need to spend on the festival is reflected in last years figures.</t>
  </si>
  <si>
    <t>In addition, the reduction in income from not holding a festival will have an impact on our receipts. In the year 2017/18, the income generated by the festival was £4955.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</si>
</sst>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1"/>
      <name val="Calibri"/>
      <family val="2"/>
      <scheme val="minor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2" fontId="0" fillId="0" borderId="0" xfId="0" applyNumberFormat="1"/>
    <xf numFmtId="2" fontId="0" fillId="0" borderId="1" xfId="0" applyNumberForma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2" fontId="3" fillId="0" borderId="0" xfId="0" applyNumberFormat="1" applyFont="1"/>
    <xf numFmtId="0" fontId="0" fillId="0" borderId="0" xfId="0" applyBorder="1"/>
    <xf numFmtId="2" fontId="0" fillId="0" borderId="0" xfId="0" applyNumberFormat="1" applyBorder="1"/>
    <xf numFmtId="164" fontId="3" fillId="0" borderId="0" xfId="0" applyNumberFormat="1" applyFont="1" applyBorder="1"/>
    <xf numFmtId="0" fontId="6" fillId="0" borderId="0" xfId="1"/>
    <xf numFmtId="0" fontId="3" fillId="0" borderId="0" xfId="1" applyFont="1"/>
    <xf numFmtId="2" fontId="6" fillId="0" borderId="0" xfId="1" applyNumberFormat="1"/>
    <xf numFmtId="2" fontId="6" fillId="0" borderId="3" xfId="1" applyNumberFormat="1" applyBorder="1"/>
    <xf numFmtId="2" fontId="3" fillId="0" borderId="0" xfId="1" applyNumberFormat="1" applyFont="1"/>
    <xf numFmtId="2" fontId="3" fillId="0" borderId="0" xfId="1" applyNumberFormat="1" applyFont="1" applyAlignment="1">
      <alignment horizontal="center"/>
    </xf>
    <xf numFmtId="0" fontId="6" fillId="0" borderId="0" xfId="1"/>
    <xf numFmtId="0" fontId="4" fillId="0" borderId="0" xfId="1" applyFont="1"/>
    <xf numFmtId="0" fontId="3" fillId="0" borderId="0" xfId="1" applyFont="1"/>
    <xf numFmtId="2" fontId="6" fillId="0" borderId="0" xfId="1" applyNumberFormat="1" applyFill="1"/>
    <xf numFmtId="2" fontId="6" fillId="0" borderId="3" xfId="1" applyNumberFormat="1" applyFill="1" applyBorder="1"/>
    <xf numFmtId="2" fontId="6" fillId="0" borderId="4" xfId="1" applyNumberFormat="1" applyFill="1" applyBorder="1"/>
    <xf numFmtId="2" fontId="6" fillId="0" borderId="2" xfId="1" applyNumberFormat="1" applyFill="1" applyBorder="1"/>
    <xf numFmtId="2" fontId="6" fillId="0" borderId="0" xfId="1" applyNumberFormat="1" applyFill="1" applyBorder="1"/>
    <xf numFmtId="2" fontId="3" fillId="0" borderId="0" xfId="1" applyNumberFormat="1" applyFont="1" applyFill="1" applyAlignment="1">
      <alignment horizontal="center"/>
    </xf>
    <xf numFmtId="2" fontId="6" fillId="0" borderId="0" xfId="1" applyNumberFormat="1" applyBorder="1"/>
    <xf numFmtId="0" fontId="6" fillId="0" borderId="0" xfId="1" applyBorder="1"/>
    <xf numFmtId="0" fontId="5" fillId="0" borderId="0" xfId="1" applyFont="1"/>
    <xf numFmtId="0" fontId="5" fillId="0" borderId="0" xfId="2"/>
    <xf numFmtId="2" fontId="5" fillId="0" borderId="0" xfId="2" applyNumberFormat="1"/>
    <xf numFmtId="2" fontId="5" fillId="0" borderId="0" xfId="2" applyNumberFormat="1" applyBorder="1"/>
    <xf numFmtId="164" fontId="5" fillId="0" borderId="3" xfId="2" applyNumberFormat="1" applyBorder="1"/>
    <xf numFmtId="0" fontId="5" fillId="0" borderId="0" xfId="2"/>
    <xf numFmtId="0" fontId="3" fillId="0" borderId="0" xfId="2" applyFont="1"/>
    <xf numFmtId="2" fontId="5" fillId="0" borderId="0" xfId="2" applyNumberFormat="1"/>
    <xf numFmtId="2" fontId="5" fillId="0" borderId="4" xfId="2" applyNumberFormat="1" applyBorder="1"/>
    <xf numFmtId="2" fontId="5" fillId="0" borderId="0" xfId="2" applyNumberFormat="1" applyAlignment="1">
      <alignment horizontal="right"/>
    </xf>
    <xf numFmtId="2" fontId="0" fillId="0" borderId="3" xfId="0" applyNumberFormat="1" applyBorder="1"/>
    <xf numFmtId="2" fontId="2" fillId="0" borderId="0" xfId="0" applyNumberFormat="1" applyFont="1"/>
    <xf numFmtId="1" fontId="2" fillId="0" borderId="0" xfId="0" applyNumberFormat="1" applyFont="1"/>
    <xf numFmtId="0" fontId="7" fillId="0" borderId="0" xfId="1" applyFont="1" applyFill="1"/>
    <xf numFmtId="164" fontId="5" fillId="0" borderId="0" xfId="2" applyNumberFormat="1" applyBorder="1"/>
    <xf numFmtId="0" fontId="3" fillId="0" borderId="0" xfId="2" applyFont="1" applyAlignment="1">
      <alignment horizontal="center" vertical="center"/>
    </xf>
    <xf numFmtId="2" fontId="6" fillId="0" borderId="0" xfId="1" applyNumberFormat="1" applyFont="1" applyBorder="1"/>
    <xf numFmtId="0" fontId="2" fillId="0" borderId="0" xfId="0" applyFont="1" applyAlignment="1">
      <alignment horizontal="center"/>
    </xf>
    <xf numFmtId="2" fontId="8" fillId="0" borderId="0" xfId="1" applyNumberFormat="1" applyFont="1" applyFill="1" applyAlignment="1">
      <alignment horizontal="center"/>
    </xf>
    <xf numFmtId="0" fontId="5" fillId="0" borderId="0" xfId="2" applyAlignment="1">
      <alignment horizontal="right"/>
    </xf>
    <xf numFmtId="2" fontId="5" fillId="0" borderId="0" xfId="2" applyNumberFormat="1" applyFont="1" applyAlignment="1">
      <alignment horizontal="right"/>
    </xf>
  </cellXfs>
  <cellStyles count="3">
    <cellStyle name="Normal" xfId="0" builtinId="0"/>
    <cellStyle name="Normal 2" xfId="1" xr:uid="{00000000-0005-0000-0000-00002F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2900-C2BE-44E1-BF2B-C9489F2A2D9A}">
  <sheetPr>
    <pageSetUpPr fitToPage="1"/>
  </sheetPr>
  <dimension ref="A1:D28"/>
  <sheetViews>
    <sheetView tabSelected="1" topLeftCell="A7" workbookViewId="0">
      <selection activeCell="O17" sqref="O17"/>
    </sheetView>
  </sheetViews>
  <sheetFormatPr defaultRowHeight="15" x14ac:dyDescent="0.25"/>
  <cols>
    <col min="3" max="3" width="15" customWidth="1"/>
    <col min="5" max="5" width="11.140625" customWidth="1"/>
  </cols>
  <sheetData>
    <row r="1" spans="1:4" x14ac:dyDescent="0.25">
      <c r="A1" s="3" t="s">
        <v>60</v>
      </c>
      <c r="B1" s="3"/>
      <c r="C1" s="3"/>
      <c r="D1" s="3"/>
    </row>
    <row r="2" spans="1:4" x14ac:dyDescent="0.25">
      <c r="A2" s="3" t="s">
        <v>59</v>
      </c>
      <c r="B2" s="3"/>
      <c r="C2" s="3"/>
      <c r="D2" s="3"/>
    </row>
    <row r="3" spans="1:4" x14ac:dyDescent="0.25">
      <c r="A3" s="3" t="s">
        <v>0</v>
      </c>
      <c r="B3" s="3"/>
      <c r="C3" s="3"/>
      <c r="D3" s="3"/>
    </row>
    <row r="4" spans="1:4" x14ac:dyDescent="0.25">
      <c r="A4" s="3"/>
      <c r="B4" s="3"/>
      <c r="C4" s="3"/>
      <c r="D4" s="3"/>
    </row>
    <row r="6" spans="1:4" x14ac:dyDescent="0.25">
      <c r="A6" s="2" t="s">
        <v>2</v>
      </c>
    </row>
    <row r="7" spans="1:4" x14ac:dyDescent="0.25">
      <c r="A7" s="2"/>
      <c r="C7" t="s">
        <v>61</v>
      </c>
      <c r="D7">
        <v>19441</v>
      </c>
    </row>
    <row r="8" spans="1:4" x14ac:dyDescent="0.25">
      <c r="C8" t="s">
        <v>62</v>
      </c>
      <c r="D8">
        <v>23835</v>
      </c>
    </row>
    <row r="9" spans="1:4" x14ac:dyDescent="0.25">
      <c r="C9" t="s">
        <v>1</v>
      </c>
      <c r="D9" s="1">
        <v>4394</v>
      </c>
    </row>
    <row r="12" spans="1:4" x14ac:dyDescent="0.25">
      <c r="A12" s="2" t="s">
        <v>3</v>
      </c>
    </row>
    <row r="13" spans="1:4" x14ac:dyDescent="0.25">
      <c r="A13" s="2"/>
      <c r="C13" t="s">
        <v>61</v>
      </c>
      <c r="D13">
        <v>15858</v>
      </c>
    </row>
    <row r="14" spans="1:4" x14ac:dyDescent="0.25">
      <c r="C14" t="s">
        <v>62</v>
      </c>
      <c r="D14">
        <v>23549</v>
      </c>
    </row>
    <row r="15" spans="1:4" x14ac:dyDescent="0.25">
      <c r="D15" s="1">
        <v>7691</v>
      </c>
    </row>
    <row r="18" spans="1:1" x14ac:dyDescent="0.25">
      <c r="A18" s="2" t="s">
        <v>76</v>
      </c>
    </row>
    <row r="20" spans="1:1" x14ac:dyDescent="0.25">
      <c r="A20" t="s">
        <v>77</v>
      </c>
    </row>
    <row r="22" spans="1:1" x14ac:dyDescent="0.25">
      <c r="A22" t="s">
        <v>81</v>
      </c>
    </row>
    <row r="23" spans="1:1" x14ac:dyDescent="0.25">
      <c r="A23" t="s">
        <v>78</v>
      </c>
    </row>
    <row r="24" spans="1:1" x14ac:dyDescent="0.25">
      <c r="A24" t="s">
        <v>82</v>
      </c>
    </row>
    <row r="26" spans="1:1" x14ac:dyDescent="0.25">
      <c r="A26" t="s">
        <v>83</v>
      </c>
    </row>
    <row r="27" spans="1:1" x14ac:dyDescent="0.25">
      <c r="A27" t="s">
        <v>79</v>
      </c>
    </row>
    <row r="28" spans="1:1" x14ac:dyDescent="0.25">
      <c r="A28" t="s">
        <v>80</v>
      </c>
    </row>
  </sheetData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FB298-A305-4DB9-A0A1-241A5102506B}">
  <sheetPr>
    <pageSetUpPr fitToPage="1"/>
  </sheetPr>
  <dimension ref="A1:K35"/>
  <sheetViews>
    <sheetView topLeftCell="A7" workbookViewId="0">
      <selection activeCell="O15" sqref="O15"/>
    </sheetView>
  </sheetViews>
  <sheetFormatPr defaultRowHeight="15" x14ac:dyDescent="0.25"/>
  <cols>
    <col min="3" max="3" width="19" customWidth="1"/>
    <col min="9" max="9" width="16.7109375" customWidth="1"/>
  </cols>
  <sheetData>
    <row r="1" spans="1:11" x14ac:dyDescent="0.25">
      <c r="A1" s="3" t="s">
        <v>4</v>
      </c>
    </row>
    <row r="2" spans="1:11" x14ac:dyDescent="0.25">
      <c r="A2" s="3" t="s">
        <v>46</v>
      </c>
    </row>
    <row r="3" spans="1:11" x14ac:dyDescent="0.25">
      <c r="A3" s="3" t="s">
        <v>63</v>
      </c>
    </row>
    <row r="5" spans="1:11" x14ac:dyDescent="0.25">
      <c r="A5" s="3" t="s">
        <v>47</v>
      </c>
      <c r="G5" s="45" t="s">
        <v>49</v>
      </c>
    </row>
    <row r="6" spans="1:11" x14ac:dyDescent="0.25">
      <c r="A6" s="22" t="s">
        <v>40</v>
      </c>
      <c r="B6" s="21"/>
      <c r="C6" s="21"/>
      <c r="D6" s="50" t="s">
        <v>39</v>
      </c>
      <c r="E6" s="21"/>
      <c r="G6" s="2" t="s">
        <v>40</v>
      </c>
      <c r="J6" s="49" t="s">
        <v>39</v>
      </c>
    </row>
    <row r="7" spans="1:11" x14ac:dyDescent="0.25">
      <c r="A7" s="21"/>
      <c r="B7" s="32" t="s">
        <v>70</v>
      </c>
      <c r="C7" s="21"/>
      <c r="D7" s="24">
        <v>1456.71</v>
      </c>
      <c r="E7" s="21"/>
      <c r="G7" s="34" t="s">
        <v>70</v>
      </c>
      <c r="H7" s="34"/>
      <c r="I7" s="34"/>
      <c r="J7" s="34">
        <v>1933.22</v>
      </c>
      <c r="K7" s="34"/>
    </row>
    <row r="8" spans="1:11" x14ac:dyDescent="0.25">
      <c r="A8" s="21"/>
      <c r="B8" s="21" t="s">
        <v>44</v>
      </c>
      <c r="C8" s="21"/>
      <c r="D8" s="24">
        <v>28451.14</v>
      </c>
      <c r="E8" s="21"/>
      <c r="G8" s="34" t="s">
        <v>50</v>
      </c>
      <c r="H8" s="33"/>
      <c r="I8" s="34"/>
      <c r="J8" s="34">
        <v>146</v>
      </c>
      <c r="K8" s="34"/>
    </row>
    <row r="9" spans="1:11" x14ac:dyDescent="0.25">
      <c r="A9" s="21"/>
      <c r="B9" s="21"/>
      <c r="C9" s="21"/>
      <c r="D9" s="26">
        <v>29907.85</v>
      </c>
      <c r="E9" s="21"/>
      <c r="G9" s="34" t="s">
        <v>71</v>
      </c>
      <c r="H9" s="34"/>
      <c r="I9" s="34"/>
      <c r="J9" s="34">
        <v>1426</v>
      </c>
      <c r="K9" s="34"/>
    </row>
    <row r="10" spans="1:11" x14ac:dyDescent="0.25">
      <c r="A10" s="21"/>
      <c r="B10" s="21" t="s">
        <v>45</v>
      </c>
      <c r="C10" s="21"/>
      <c r="D10" s="27">
        <v>29212.75</v>
      </c>
      <c r="E10" s="21"/>
      <c r="G10" s="34"/>
      <c r="H10" s="34"/>
      <c r="I10" s="34"/>
      <c r="J10" s="34"/>
      <c r="K10" s="34"/>
    </row>
    <row r="11" spans="1:11" ht="15.75" thickBot="1" x14ac:dyDescent="0.3">
      <c r="A11" s="21"/>
      <c r="B11" s="32" t="s">
        <v>67</v>
      </c>
      <c r="C11" s="21"/>
      <c r="D11" s="25">
        <v>695.1</v>
      </c>
      <c r="E11" s="21"/>
      <c r="G11" s="33" t="s">
        <v>67</v>
      </c>
      <c r="H11" s="33"/>
      <c r="I11" s="33"/>
      <c r="J11" s="36">
        <v>3505.22</v>
      </c>
      <c r="K11" s="34"/>
    </row>
    <row r="12" spans="1:11" ht="15.75" thickTop="1" x14ac:dyDescent="0.25">
      <c r="A12" s="21"/>
      <c r="B12" s="21"/>
      <c r="C12" s="21"/>
      <c r="D12" s="21"/>
      <c r="E12" s="21"/>
      <c r="G12" s="33"/>
      <c r="H12" s="33"/>
      <c r="I12" s="33"/>
      <c r="J12" s="33"/>
      <c r="K12" s="34"/>
    </row>
    <row r="13" spans="1:11" x14ac:dyDescent="0.25">
      <c r="A13" s="23" t="s">
        <v>43</v>
      </c>
      <c r="B13" s="21"/>
      <c r="C13" s="21"/>
      <c r="D13" s="29" t="s">
        <v>39</v>
      </c>
      <c r="F13" s="33"/>
      <c r="G13" s="37"/>
      <c r="H13" s="37"/>
      <c r="I13" s="37"/>
      <c r="J13" s="47" t="s">
        <v>39</v>
      </c>
      <c r="K13" s="35"/>
    </row>
    <row r="14" spans="1:11" x14ac:dyDescent="0.25">
      <c r="A14" s="32" t="s">
        <v>68</v>
      </c>
      <c r="B14" s="21"/>
      <c r="C14" s="21"/>
      <c r="D14" s="30">
        <v>695.1</v>
      </c>
      <c r="G14" s="34" t="s">
        <v>69</v>
      </c>
      <c r="H14" s="33"/>
      <c r="I14" s="33"/>
      <c r="J14" s="51" t="s">
        <v>72</v>
      </c>
    </row>
    <row r="15" spans="1:11" x14ac:dyDescent="0.25">
      <c r="A15" s="31"/>
      <c r="B15" s="31"/>
      <c r="C15" s="31"/>
      <c r="D15" s="28"/>
      <c r="E15" s="48"/>
      <c r="G15" s="33"/>
      <c r="H15" s="33"/>
      <c r="I15" s="33"/>
      <c r="J15" s="33"/>
      <c r="K15" s="46"/>
    </row>
    <row r="16" spans="1:11" x14ac:dyDescent="0.25">
      <c r="A16" s="31"/>
      <c r="B16" s="31"/>
      <c r="C16" s="31"/>
      <c r="D16" s="31"/>
      <c r="E16" s="30"/>
      <c r="K16" s="35"/>
    </row>
    <row r="17" spans="1:11" x14ac:dyDescent="0.25">
      <c r="A17" s="3" t="s">
        <v>48</v>
      </c>
      <c r="G17" s="3" t="s">
        <v>51</v>
      </c>
    </row>
    <row r="18" spans="1:11" x14ac:dyDescent="0.25">
      <c r="A18" s="16" t="s">
        <v>40</v>
      </c>
      <c r="B18" s="16"/>
      <c r="C18" s="19"/>
      <c r="D18" s="20" t="s">
        <v>39</v>
      </c>
      <c r="G18" s="38" t="s">
        <v>40</v>
      </c>
      <c r="H18" s="38"/>
      <c r="I18" s="38"/>
      <c r="J18" s="49" t="s">
        <v>39</v>
      </c>
    </row>
    <row r="19" spans="1:11" x14ac:dyDescent="0.25">
      <c r="A19" s="32" t="s">
        <v>70</v>
      </c>
      <c r="B19" s="15"/>
      <c r="C19" s="17"/>
      <c r="D19" s="17">
        <v>3260.43</v>
      </c>
      <c r="G19" s="37" t="s">
        <v>70</v>
      </c>
      <c r="H19" s="37"/>
      <c r="I19" s="37"/>
      <c r="J19" s="52">
        <v>6188.04</v>
      </c>
    </row>
    <row r="20" spans="1:11" x14ac:dyDescent="0.25">
      <c r="A20" s="15" t="s">
        <v>41</v>
      </c>
      <c r="B20" s="15"/>
      <c r="C20" s="17"/>
      <c r="D20" s="17">
        <v>7520.83</v>
      </c>
      <c r="G20" s="37" t="s">
        <v>52</v>
      </c>
      <c r="H20" s="37"/>
      <c r="I20" s="37"/>
      <c r="J20" s="41">
        <v>3999.13</v>
      </c>
    </row>
    <row r="21" spans="1:11" x14ac:dyDescent="0.25">
      <c r="A21" s="32" t="s">
        <v>42</v>
      </c>
      <c r="B21" s="15"/>
      <c r="C21" s="17"/>
      <c r="D21" s="17">
        <v>4000</v>
      </c>
      <c r="G21" s="37"/>
      <c r="H21" s="37"/>
      <c r="I21" s="37"/>
      <c r="J21" s="39">
        <v>10187.17</v>
      </c>
    </row>
    <row r="22" spans="1:11" ht="15.75" thickBot="1" x14ac:dyDescent="0.3">
      <c r="A22" s="32" t="s">
        <v>67</v>
      </c>
      <c r="B22" s="15"/>
      <c r="C22" s="17"/>
      <c r="D22" s="18">
        <v>6781.26</v>
      </c>
      <c r="G22" s="37" t="s">
        <v>74</v>
      </c>
      <c r="H22" s="37"/>
      <c r="I22" s="37"/>
      <c r="J22" s="40">
        <v>10187.17</v>
      </c>
    </row>
    <row r="23" spans="1:11" ht="15.75" thickTop="1" x14ac:dyDescent="0.25">
      <c r="A23" s="15"/>
      <c r="B23" s="15"/>
      <c r="C23" s="17"/>
      <c r="D23" s="17"/>
      <c r="G23" s="37" t="s">
        <v>75</v>
      </c>
      <c r="H23" s="37"/>
      <c r="I23" s="37"/>
      <c r="J23" s="35">
        <v>0</v>
      </c>
    </row>
    <row r="24" spans="1:11" x14ac:dyDescent="0.25">
      <c r="A24" s="16" t="s">
        <v>43</v>
      </c>
      <c r="B24" s="15"/>
      <c r="C24" s="17"/>
      <c r="D24" s="17"/>
      <c r="G24" s="37"/>
      <c r="H24" s="37"/>
      <c r="I24" s="37"/>
      <c r="J24" s="37"/>
      <c r="K24" s="35"/>
    </row>
    <row r="25" spans="1:11" x14ac:dyDescent="0.25">
      <c r="A25" s="32" t="s">
        <v>73</v>
      </c>
      <c r="B25" s="15"/>
      <c r="C25" s="17"/>
      <c r="D25" s="17">
        <v>6781.26</v>
      </c>
      <c r="G25" s="37"/>
      <c r="H25" s="37"/>
      <c r="I25" s="37"/>
      <c r="J25" s="37"/>
      <c r="K25" s="35"/>
    </row>
    <row r="26" spans="1:11" x14ac:dyDescent="0.25">
      <c r="A26" s="15"/>
      <c r="B26" s="15"/>
      <c r="C26" s="17"/>
      <c r="D26" s="17"/>
      <c r="K26" s="5"/>
    </row>
    <row r="27" spans="1:11" x14ac:dyDescent="0.25">
      <c r="G27" s="3" t="s">
        <v>53</v>
      </c>
      <c r="H27" s="3"/>
      <c r="I27" s="5"/>
    </row>
    <row r="28" spans="1:11" x14ac:dyDescent="0.25">
      <c r="G28" t="s">
        <v>54</v>
      </c>
      <c r="I28" s="5">
        <f>+D11</f>
        <v>695.1</v>
      </c>
    </row>
    <row r="29" spans="1:11" x14ac:dyDescent="0.25">
      <c r="G29" t="s">
        <v>55</v>
      </c>
      <c r="I29" s="5">
        <f>+D22</f>
        <v>6781.26</v>
      </c>
    </row>
    <row r="30" spans="1:11" x14ac:dyDescent="0.25">
      <c r="G30" t="s">
        <v>56</v>
      </c>
      <c r="I30" s="5">
        <f>+K24</f>
        <v>0</v>
      </c>
    </row>
    <row r="31" spans="1:11" x14ac:dyDescent="0.25">
      <c r="G31" t="s">
        <v>57</v>
      </c>
      <c r="I31" s="5">
        <f>+J11</f>
        <v>3505.22</v>
      </c>
    </row>
    <row r="32" spans="1:11" x14ac:dyDescent="0.25">
      <c r="G32" t="s">
        <v>58</v>
      </c>
      <c r="I32" s="5">
        <v>0</v>
      </c>
    </row>
    <row r="33" spans="9:9" ht="15.75" thickBot="1" x14ac:dyDescent="0.3">
      <c r="I33" s="42">
        <v>10981.58</v>
      </c>
    </row>
    <row r="34" spans="9:9" ht="15.75" thickTop="1" x14ac:dyDescent="0.25"/>
    <row r="35" spans="9:9" x14ac:dyDescent="0.25">
      <c r="I35" s="5"/>
    </row>
  </sheetData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128B-52F6-4925-A479-8044AAEA88B2}">
  <sheetPr>
    <pageSetUpPr fitToPage="1"/>
  </sheetPr>
  <dimension ref="A1:I86"/>
  <sheetViews>
    <sheetView workbookViewId="0">
      <selection activeCell="G49" sqref="G49"/>
    </sheetView>
  </sheetViews>
  <sheetFormatPr defaultRowHeight="15" x14ac:dyDescent="0.25"/>
  <cols>
    <col min="2" max="2" width="33.140625" customWidth="1"/>
    <col min="3" max="3" width="11.7109375" customWidth="1"/>
    <col min="4" max="4" width="9.140625" style="5"/>
    <col min="8" max="8" width="15.28515625" customWidth="1"/>
  </cols>
  <sheetData>
    <row r="1" spans="1:9" x14ac:dyDescent="0.25">
      <c r="A1" s="4" t="s">
        <v>4</v>
      </c>
      <c r="B1" s="4"/>
    </row>
    <row r="2" spans="1:9" x14ac:dyDescent="0.25">
      <c r="A2" s="4"/>
      <c r="B2" s="4"/>
    </row>
    <row r="3" spans="1:9" x14ac:dyDescent="0.25">
      <c r="A3" s="4" t="s">
        <v>5</v>
      </c>
      <c r="B3" s="4"/>
    </row>
    <row r="4" spans="1:9" x14ac:dyDescent="0.25">
      <c r="C4" s="3">
        <v>2018</v>
      </c>
      <c r="D4" s="44">
        <v>2019</v>
      </c>
    </row>
    <row r="5" spans="1:9" x14ac:dyDescent="0.25">
      <c r="A5" s="4" t="s">
        <v>6</v>
      </c>
      <c r="B5" s="4"/>
    </row>
    <row r="6" spans="1:9" x14ac:dyDescent="0.25">
      <c r="A6" s="9">
        <v>1977</v>
      </c>
      <c r="B6" s="10" t="s">
        <v>36</v>
      </c>
      <c r="C6" s="5">
        <v>75</v>
      </c>
      <c r="D6" s="5">
        <v>75</v>
      </c>
    </row>
    <row r="7" spans="1:9" x14ac:dyDescent="0.25">
      <c r="A7" s="9">
        <v>1977</v>
      </c>
      <c r="B7" s="10" t="s">
        <v>31</v>
      </c>
      <c r="C7" s="5">
        <v>2225</v>
      </c>
      <c r="D7" s="5">
        <v>2225</v>
      </c>
    </row>
    <row r="8" spans="1:9" x14ac:dyDescent="0.25">
      <c r="A8" s="4"/>
      <c r="B8" s="4"/>
      <c r="C8" s="6">
        <f>SUM(C6:C7)</f>
        <v>2300</v>
      </c>
      <c r="D8" s="6">
        <v>2300</v>
      </c>
    </row>
    <row r="9" spans="1:9" x14ac:dyDescent="0.25">
      <c r="A9" s="4"/>
      <c r="B9" s="4"/>
      <c r="C9" s="5"/>
    </row>
    <row r="10" spans="1:9" x14ac:dyDescent="0.25">
      <c r="A10" s="4" t="s">
        <v>32</v>
      </c>
      <c r="C10" s="5"/>
    </row>
    <row r="11" spans="1:9" x14ac:dyDescent="0.25">
      <c r="A11">
        <v>1979</v>
      </c>
      <c r="B11" t="s">
        <v>7</v>
      </c>
      <c r="C11" s="5">
        <v>474.05</v>
      </c>
      <c r="D11" s="5">
        <v>474.05</v>
      </c>
      <c r="H11" s="8"/>
    </row>
    <row r="12" spans="1:9" x14ac:dyDescent="0.25">
      <c r="A12">
        <v>1979</v>
      </c>
      <c r="B12" t="s">
        <v>8</v>
      </c>
      <c r="C12" s="5">
        <v>237.01</v>
      </c>
      <c r="D12" s="5">
        <v>237.01</v>
      </c>
    </row>
    <row r="13" spans="1:9" x14ac:dyDescent="0.25">
      <c r="A13">
        <v>1979</v>
      </c>
      <c r="B13" t="s">
        <v>9</v>
      </c>
      <c r="C13" s="5">
        <v>498.87</v>
      </c>
      <c r="D13" s="5">
        <v>498.87</v>
      </c>
    </row>
    <row r="14" spans="1:9" x14ac:dyDescent="0.25">
      <c r="A14">
        <v>1979</v>
      </c>
      <c r="B14" t="s">
        <v>10</v>
      </c>
      <c r="C14" s="5">
        <v>848.82</v>
      </c>
      <c r="D14" s="5">
        <v>848.82</v>
      </c>
    </row>
    <row r="15" spans="1:9" x14ac:dyDescent="0.25">
      <c r="A15">
        <v>1998</v>
      </c>
      <c r="B15" t="s">
        <v>11</v>
      </c>
      <c r="C15" s="5">
        <v>7978</v>
      </c>
      <c r="D15" s="5">
        <v>7978</v>
      </c>
    </row>
    <row r="16" spans="1:9" x14ac:dyDescent="0.25">
      <c r="A16">
        <v>1999</v>
      </c>
      <c r="B16" t="s">
        <v>12</v>
      </c>
      <c r="C16" s="5">
        <v>505.35</v>
      </c>
      <c r="D16" s="5">
        <v>505.35</v>
      </c>
      <c r="H16" s="12"/>
      <c r="I16" s="12"/>
    </row>
    <row r="17" spans="1:9" x14ac:dyDescent="0.25">
      <c r="A17">
        <v>2000</v>
      </c>
      <c r="B17" t="s">
        <v>13</v>
      </c>
      <c r="C17" s="5">
        <v>324.48</v>
      </c>
      <c r="D17" s="5">
        <v>324.48</v>
      </c>
      <c r="F17" s="4"/>
      <c r="H17" s="12"/>
      <c r="I17" s="12"/>
    </row>
    <row r="18" spans="1:9" x14ac:dyDescent="0.25">
      <c r="A18">
        <v>2004</v>
      </c>
      <c r="B18" t="s">
        <v>15</v>
      </c>
      <c r="C18" s="5">
        <v>3731.8</v>
      </c>
      <c r="D18" s="5">
        <v>3731.8</v>
      </c>
      <c r="H18" s="12"/>
      <c r="I18" s="12"/>
    </row>
    <row r="19" spans="1:9" x14ac:dyDescent="0.25">
      <c r="A19">
        <v>2004</v>
      </c>
      <c r="B19" t="s">
        <v>16</v>
      </c>
      <c r="C19" s="5">
        <v>1809.43</v>
      </c>
      <c r="D19" s="5">
        <v>1809.43</v>
      </c>
      <c r="F19" s="4"/>
      <c r="H19" s="13"/>
      <c r="I19" s="12"/>
    </row>
    <row r="20" spans="1:9" x14ac:dyDescent="0.25">
      <c r="A20">
        <v>2008</v>
      </c>
      <c r="B20" t="s">
        <v>17</v>
      </c>
      <c r="C20" s="5">
        <v>2355.88</v>
      </c>
      <c r="D20" s="5">
        <v>2355.88</v>
      </c>
      <c r="H20" s="12"/>
      <c r="I20" s="12"/>
    </row>
    <row r="21" spans="1:9" x14ac:dyDescent="0.25">
      <c r="A21">
        <v>2010</v>
      </c>
      <c r="B21" t="s">
        <v>18</v>
      </c>
      <c r="C21" s="5">
        <v>225</v>
      </c>
      <c r="D21" s="5">
        <v>225</v>
      </c>
      <c r="H21" s="13"/>
      <c r="I21" s="12"/>
    </row>
    <row r="22" spans="1:9" x14ac:dyDescent="0.25">
      <c r="A22">
        <v>2010</v>
      </c>
      <c r="B22" t="s">
        <v>19</v>
      </c>
      <c r="C22" s="5">
        <v>102</v>
      </c>
      <c r="D22" s="5">
        <v>102</v>
      </c>
      <c r="H22" s="13"/>
      <c r="I22" s="12"/>
    </row>
    <row r="23" spans="1:9" x14ac:dyDescent="0.25">
      <c r="A23">
        <v>2017</v>
      </c>
      <c r="B23" t="s">
        <v>14</v>
      </c>
      <c r="C23" s="5">
        <v>700</v>
      </c>
      <c r="D23" s="5">
        <v>700</v>
      </c>
      <c r="H23" s="13"/>
      <c r="I23" s="12"/>
    </row>
    <row r="24" spans="1:9" x14ac:dyDescent="0.25">
      <c r="A24">
        <v>2017</v>
      </c>
      <c r="B24" t="s">
        <v>34</v>
      </c>
      <c r="C24" s="5">
        <v>3257.71</v>
      </c>
      <c r="D24" s="5">
        <v>3257.71</v>
      </c>
      <c r="H24" s="13"/>
      <c r="I24" s="12"/>
    </row>
    <row r="25" spans="1:9" x14ac:dyDescent="0.25">
      <c r="C25" s="6">
        <f>SUM(C11:C24)</f>
        <v>23048.400000000001</v>
      </c>
      <c r="D25" s="6">
        <f>SUM(D11:D24)</f>
        <v>23048.400000000001</v>
      </c>
      <c r="H25" s="13"/>
      <c r="I25" s="12"/>
    </row>
    <row r="26" spans="1:9" x14ac:dyDescent="0.25">
      <c r="C26" s="5"/>
      <c r="H26" s="13"/>
      <c r="I26" s="12"/>
    </row>
    <row r="27" spans="1:9" x14ac:dyDescent="0.25">
      <c r="A27" s="4" t="s">
        <v>20</v>
      </c>
      <c r="C27" s="5"/>
      <c r="H27" s="13"/>
      <c r="I27" s="12"/>
    </row>
    <row r="28" spans="1:9" x14ac:dyDescent="0.25">
      <c r="A28">
        <v>2017</v>
      </c>
      <c r="B28" s="5" t="s">
        <v>33</v>
      </c>
      <c r="C28" s="5">
        <v>386</v>
      </c>
      <c r="D28" s="5">
        <v>386</v>
      </c>
      <c r="H28" s="13"/>
      <c r="I28" s="12"/>
    </row>
    <row r="29" spans="1:9" x14ac:dyDescent="0.25">
      <c r="A29">
        <v>2017</v>
      </c>
      <c r="B29" s="5" t="s">
        <v>35</v>
      </c>
      <c r="C29" s="5">
        <v>148</v>
      </c>
      <c r="D29" s="5">
        <v>148</v>
      </c>
      <c r="H29" s="13"/>
      <c r="I29" s="12"/>
    </row>
    <row r="30" spans="1:9" x14ac:dyDescent="0.25">
      <c r="C30" s="6">
        <f>SUM(C28:C29)</f>
        <v>534</v>
      </c>
      <c r="D30" s="6">
        <v>534</v>
      </c>
      <c r="H30" s="13"/>
      <c r="I30" s="12"/>
    </row>
    <row r="31" spans="1:9" x14ac:dyDescent="0.25">
      <c r="C31" s="5"/>
      <c r="H31" s="13"/>
      <c r="I31" s="12"/>
    </row>
    <row r="32" spans="1:9" x14ac:dyDescent="0.25">
      <c r="A32" s="4" t="s">
        <v>21</v>
      </c>
      <c r="C32" s="5"/>
      <c r="H32" s="13"/>
      <c r="I32" s="12"/>
    </row>
    <row r="33" spans="1:9" x14ac:dyDescent="0.25">
      <c r="A33">
        <v>1984</v>
      </c>
      <c r="B33" t="s">
        <v>30</v>
      </c>
      <c r="C33" s="5">
        <v>3152.1</v>
      </c>
      <c r="D33" s="5">
        <v>3152.1</v>
      </c>
      <c r="H33" s="13"/>
      <c r="I33" s="12"/>
    </row>
    <row r="34" spans="1:9" x14ac:dyDescent="0.25">
      <c r="A34">
        <v>1989</v>
      </c>
      <c r="B34" s="5" t="s">
        <v>22</v>
      </c>
      <c r="C34" s="5">
        <v>0</v>
      </c>
      <c r="D34" s="5">
        <v>0</v>
      </c>
      <c r="H34" s="13"/>
      <c r="I34" s="12"/>
    </row>
    <row r="35" spans="1:9" x14ac:dyDescent="0.25">
      <c r="A35">
        <v>1989</v>
      </c>
      <c r="B35" t="s">
        <v>23</v>
      </c>
      <c r="C35" s="5">
        <f>13*1400</f>
        <v>18200</v>
      </c>
      <c r="D35" s="5">
        <v>18200</v>
      </c>
      <c r="H35" s="13"/>
      <c r="I35" s="12"/>
    </row>
    <row r="36" spans="1:9" x14ac:dyDescent="0.25">
      <c r="A36">
        <v>1999</v>
      </c>
      <c r="B36" t="s">
        <v>24</v>
      </c>
      <c r="C36" s="5">
        <f>1*1400</f>
        <v>1400</v>
      </c>
      <c r="D36" s="5">
        <v>1400</v>
      </c>
      <c r="H36" s="13"/>
      <c r="I36" s="12"/>
    </row>
    <row r="37" spans="1:9" x14ac:dyDescent="0.25">
      <c r="A37">
        <v>2002</v>
      </c>
      <c r="B37" t="s">
        <v>25</v>
      </c>
      <c r="C37" s="5">
        <v>466.48</v>
      </c>
      <c r="D37" s="5">
        <v>466.48</v>
      </c>
      <c r="H37" s="13"/>
      <c r="I37" s="12"/>
    </row>
    <row r="38" spans="1:9" x14ac:dyDescent="0.25">
      <c r="A38">
        <v>2009</v>
      </c>
      <c r="B38" s="5" t="s">
        <v>26</v>
      </c>
      <c r="C38" s="5">
        <v>464.32</v>
      </c>
      <c r="D38" s="5">
        <v>464.32</v>
      </c>
      <c r="H38" s="13"/>
      <c r="I38" s="12"/>
    </row>
    <row r="39" spans="1:9" x14ac:dyDescent="0.25">
      <c r="A39">
        <v>2014</v>
      </c>
      <c r="B39" t="s">
        <v>27</v>
      </c>
      <c r="C39" s="5">
        <v>1244.98</v>
      </c>
      <c r="D39" s="5">
        <v>1244.98</v>
      </c>
      <c r="H39" s="13"/>
      <c r="I39" s="12"/>
    </row>
    <row r="40" spans="1:9" x14ac:dyDescent="0.25">
      <c r="A40">
        <v>2016</v>
      </c>
      <c r="B40" t="s">
        <v>28</v>
      </c>
      <c r="C40" s="5">
        <v>1640</v>
      </c>
      <c r="D40" s="5">
        <v>1640</v>
      </c>
      <c r="H40" s="13"/>
      <c r="I40" s="12"/>
    </row>
    <row r="41" spans="1:9" x14ac:dyDescent="0.25">
      <c r="A41">
        <v>2016</v>
      </c>
      <c r="B41" t="s">
        <v>37</v>
      </c>
      <c r="C41" s="5">
        <f>5000-126.24</f>
        <v>4873.76</v>
      </c>
      <c r="D41" s="5">
        <v>4873.76</v>
      </c>
      <c r="F41" s="4"/>
      <c r="H41" s="13"/>
      <c r="I41" s="12"/>
    </row>
    <row r="42" spans="1:9" x14ac:dyDescent="0.25">
      <c r="A42">
        <v>2016</v>
      </c>
      <c r="B42" t="s">
        <v>38</v>
      </c>
      <c r="C42" s="5">
        <v>436</v>
      </c>
      <c r="D42" s="5">
        <v>436</v>
      </c>
      <c r="H42" s="13"/>
      <c r="I42" s="12"/>
    </row>
    <row r="43" spans="1:9" x14ac:dyDescent="0.25">
      <c r="A43">
        <v>2018</v>
      </c>
      <c r="B43" t="s">
        <v>64</v>
      </c>
      <c r="C43" s="5"/>
      <c r="D43" s="5">
        <v>0.01</v>
      </c>
      <c r="H43" s="13"/>
      <c r="I43" s="12"/>
    </row>
    <row r="44" spans="1:9" x14ac:dyDescent="0.25">
      <c r="A44">
        <v>2018</v>
      </c>
      <c r="B44" t="s">
        <v>18</v>
      </c>
      <c r="C44" s="5">
        <v>225</v>
      </c>
      <c r="D44" s="5">
        <v>225</v>
      </c>
      <c r="H44" s="13"/>
      <c r="I44" s="12"/>
    </row>
    <row r="45" spans="1:9" x14ac:dyDescent="0.25">
      <c r="A45">
        <v>2018</v>
      </c>
      <c r="B45" t="s">
        <v>65</v>
      </c>
      <c r="C45" s="5"/>
      <c r="D45" s="5">
        <v>0</v>
      </c>
      <c r="H45" s="13"/>
      <c r="I45" s="12"/>
    </row>
    <row r="46" spans="1:9" x14ac:dyDescent="0.25">
      <c r="A46">
        <v>2018</v>
      </c>
      <c r="B46" t="s">
        <v>66</v>
      </c>
      <c r="C46" s="5"/>
      <c r="D46" s="5">
        <v>157.74</v>
      </c>
      <c r="H46" s="13"/>
      <c r="I46" s="12"/>
    </row>
    <row r="47" spans="1:9" x14ac:dyDescent="0.25">
      <c r="A47">
        <v>2018</v>
      </c>
      <c r="B47" t="s">
        <v>66</v>
      </c>
      <c r="C47" s="5"/>
      <c r="D47" s="5">
        <v>157.74</v>
      </c>
      <c r="H47" s="13"/>
      <c r="I47" s="12"/>
    </row>
    <row r="48" spans="1:9" x14ac:dyDescent="0.25">
      <c r="C48" s="6">
        <f>SUM(C33:C42)</f>
        <v>31877.64</v>
      </c>
      <c r="D48" s="6">
        <f>SUM(D33:D47)</f>
        <v>32418.13</v>
      </c>
      <c r="H48" s="13"/>
      <c r="I48" s="12"/>
    </row>
    <row r="49" spans="2:9" x14ac:dyDescent="0.25">
      <c r="C49" s="5"/>
      <c r="H49" s="13"/>
      <c r="I49" s="12"/>
    </row>
    <row r="50" spans="2:9" x14ac:dyDescent="0.25">
      <c r="C50" s="5"/>
      <c r="H50" s="13"/>
      <c r="I50" s="12"/>
    </row>
    <row r="51" spans="2:9" x14ac:dyDescent="0.25">
      <c r="B51" s="7" t="s">
        <v>29</v>
      </c>
      <c r="C51" s="11">
        <f>+C48+C30+C25+C8</f>
        <v>57760.04</v>
      </c>
      <c r="D51" s="43">
        <v>58300.53</v>
      </c>
      <c r="H51" s="13"/>
      <c r="I51" s="12"/>
    </row>
    <row r="52" spans="2:9" x14ac:dyDescent="0.25">
      <c r="F52" s="4"/>
      <c r="H52" s="13"/>
      <c r="I52" s="12"/>
    </row>
    <row r="53" spans="2:9" x14ac:dyDescent="0.25">
      <c r="F53" s="4"/>
      <c r="H53" s="13"/>
      <c r="I53" s="12"/>
    </row>
    <row r="54" spans="2:9" x14ac:dyDescent="0.25">
      <c r="F54" s="4"/>
      <c r="H54" s="13"/>
      <c r="I54" s="12"/>
    </row>
    <row r="55" spans="2:9" x14ac:dyDescent="0.25">
      <c r="H55" s="13"/>
      <c r="I55" s="12"/>
    </row>
    <row r="56" spans="2:9" x14ac:dyDescent="0.25">
      <c r="H56" s="13"/>
      <c r="I56" s="12"/>
    </row>
    <row r="57" spans="2:9" x14ac:dyDescent="0.25">
      <c r="H57" s="13"/>
      <c r="I57" s="12"/>
    </row>
    <row r="58" spans="2:9" x14ac:dyDescent="0.25">
      <c r="H58" s="13"/>
      <c r="I58" s="12"/>
    </row>
    <row r="59" spans="2:9" x14ac:dyDescent="0.25">
      <c r="C59" s="5"/>
      <c r="H59" s="13"/>
      <c r="I59" s="12"/>
    </row>
    <row r="60" spans="2:9" x14ac:dyDescent="0.25">
      <c r="H60" s="13"/>
      <c r="I60" s="12"/>
    </row>
    <row r="61" spans="2:9" x14ac:dyDescent="0.25">
      <c r="C61" s="5"/>
      <c r="G61" s="9"/>
      <c r="H61" s="13"/>
      <c r="I61" s="12"/>
    </row>
    <row r="62" spans="2:9" x14ac:dyDescent="0.25">
      <c r="G62" s="9"/>
      <c r="H62" s="13"/>
      <c r="I62" s="12"/>
    </row>
    <row r="63" spans="2:9" x14ac:dyDescent="0.25">
      <c r="H63" s="13"/>
      <c r="I63" s="12"/>
    </row>
    <row r="64" spans="2:9" x14ac:dyDescent="0.25">
      <c r="H64" s="13"/>
      <c r="I64" s="12"/>
    </row>
    <row r="65" spans="6:9" x14ac:dyDescent="0.25">
      <c r="H65" s="12"/>
      <c r="I65" s="12"/>
    </row>
    <row r="66" spans="6:9" x14ac:dyDescent="0.25">
      <c r="F66" s="4"/>
      <c r="G66" s="4"/>
      <c r="H66" s="14"/>
      <c r="I66" s="12"/>
    </row>
    <row r="67" spans="6:9" x14ac:dyDescent="0.25">
      <c r="H67" s="12"/>
      <c r="I67" s="12"/>
    </row>
    <row r="68" spans="6:9" x14ac:dyDescent="0.25">
      <c r="H68" s="12"/>
      <c r="I68" s="12"/>
    </row>
    <row r="69" spans="6:9" x14ac:dyDescent="0.25">
      <c r="H69" s="12"/>
      <c r="I69" s="12"/>
    </row>
    <row r="70" spans="6:9" x14ac:dyDescent="0.25">
      <c r="H70" s="12"/>
      <c r="I70" s="12"/>
    </row>
    <row r="71" spans="6:9" x14ac:dyDescent="0.25">
      <c r="H71" s="12"/>
      <c r="I71" s="12"/>
    </row>
    <row r="72" spans="6:9" x14ac:dyDescent="0.25">
      <c r="H72" s="12"/>
      <c r="I72" s="12"/>
    </row>
    <row r="73" spans="6:9" x14ac:dyDescent="0.25">
      <c r="H73" s="12"/>
      <c r="I73" s="12"/>
    </row>
    <row r="74" spans="6:9" x14ac:dyDescent="0.25">
      <c r="H74" s="12"/>
      <c r="I74" s="12"/>
    </row>
    <row r="75" spans="6:9" x14ac:dyDescent="0.25">
      <c r="H75" s="12"/>
      <c r="I75" s="12"/>
    </row>
    <row r="76" spans="6:9" x14ac:dyDescent="0.25">
      <c r="H76" s="12"/>
      <c r="I76" s="12"/>
    </row>
    <row r="77" spans="6:9" x14ac:dyDescent="0.25">
      <c r="H77" s="12"/>
      <c r="I77" s="12"/>
    </row>
    <row r="78" spans="6:9" x14ac:dyDescent="0.25">
      <c r="H78" s="12"/>
      <c r="I78" s="12"/>
    </row>
    <row r="79" spans="6:9" x14ac:dyDescent="0.25">
      <c r="H79" s="12"/>
      <c r="I79" s="12"/>
    </row>
    <row r="80" spans="6:9" x14ac:dyDescent="0.25">
      <c r="H80" s="12"/>
      <c r="I80" s="12"/>
    </row>
    <row r="81" spans="8:9" x14ac:dyDescent="0.25">
      <c r="H81" s="12"/>
      <c r="I81" s="12"/>
    </row>
    <row r="82" spans="8:9" x14ac:dyDescent="0.25">
      <c r="H82" s="12"/>
      <c r="I82" s="12"/>
    </row>
    <row r="83" spans="8:9" x14ac:dyDescent="0.25">
      <c r="H83" s="12"/>
      <c r="I83" s="12"/>
    </row>
    <row r="84" spans="8:9" x14ac:dyDescent="0.25">
      <c r="H84" s="12"/>
      <c r="I84" s="12"/>
    </row>
    <row r="85" spans="8:9" x14ac:dyDescent="0.25">
      <c r="H85" s="12"/>
      <c r="I85" s="12"/>
    </row>
    <row r="86" spans="8:9" x14ac:dyDescent="0.25">
      <c r="H86" s="12"/>
      <c r="I86" s="12"/>
    </row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Sheet3</vt:lpstr>
      <vt:lpstr>Sheet2</vt:lpstr>
      <vt:lpstr>Sheet1!Print_Area</vt:lpstr>
      <vt:lpstr>Sheet2!Print_Area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Loake</dc:creator>
  <cp:lastModifiedBy>Simon Loake</cp:lastModifiedBy>
  <cp:lastPrinted>2018-06-11T15:02:32Z</cp:lastPrinted>
  <dcterms:created xsi:type="dcterms:W3CDTF">2018-06-08T19:41:48Z</dcterms:created>
  <dcterms:modified xsi:type="dcterms:W3CDTF">2019-06-12T12:13:21Z</dcterms:modified>
</cp:coreProperties>
</file>